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300" windowWidth="18015" windowHeight="11760" activeTab="0"/>
  </bookViews>
  <sheets>
    <sheet name="環境家計簿2020" sheetId="1" r:id="rId1"/>
  </sheets>
  <definedNames>
    <definedName name="_xlnm.Print_Area" localSheetId="0">'環境家計簿2020'!$A$1:$P$33</definedName>
  </definedNames>
  <calcPr fullCalcOnLoad="1"/>
</workbook>
</file>

<file path=xl/sharedStrings.xml><?xml version="1.0" encoding="utf-8"?>
<sst xmlns="http://schemas.openxmlformats.org/spreadsheetml/2006/main" count="55" uniqueCount="23">
  <si>
    <r>
      <rPr>
        <b/>
        <sz val="8"/>
        <rFont val="HG丸ｺﾞｼｯｸM-PRO"/>
        <family val="3"/>
      </rPr>
      <t>ＣＯ</t>
    </r>
    <r>
      <rPr>
        <b/>
        <vertAlign val="subscript"/>
        <sz val="8"/>
        <rFont val="HG丸ｺﾞｼｯｸM-PRO"/>
        <family val="3"/>
      </rPr>
      <t xml:space="preserve">２
</t>
    </r>
    <r>
      <rPr>
        <b/>
        <sz val="8"/>
        <rFont val="HG丸ｺﾞｼｯｸM-PRO"/>
        <family val="3"/>
      </rPr>
      <t>排出係数</t>
    </r>
    <r>
      <rPr>
        <sz val="8"/>
        <rFont val="HG丸ｺﾞｼｯｸM-PRO"/>
        <family val="3"/>
      </rPr>
      <t xml:space="preserve">
</t>
    </r>
    <r>
      <rPr>
        <sz val="6"/>
        <rFont val="HG丸ｺﾞｼｯｸM-PRO"/>
        <family val="3"/>
      </rPr>
      <t>(kg-CO</t>
    </r>
    <r>
      <rPr>
        <vertAlign val="subscript"/>
        <sz val="6"/>
        <rFont val="HG丸ｺﾞｼｯｸM-PRO"/>
        <family val="3"/>
      </rPr>
      <t>2</t>
    </r>
    <r>
      <rPr>
        <sz val="6"/>
        <rFont val="HG丸ｺﾞｼｯｸM-PRO"/>
        <family val="3"/>
      </rPr>
      <t>)</t>
    </r>
  </si>
  <si>
    <t>月</t>
  </si>
  <si>
    <t>月</t>
  </si>
  <si>
    <t>合計</t>
  </si>
  <si>
    <r>
      <t xml:space="preserve">電気
</t>
    </r>
    <r>
      <rPr>
        <b/>
        <sz val="9"/>
        <rFont val="HG丸ｺﾞｼｯｸM-PRO"/>
        <family val="3"/>
      </rPr>
      <t>（kWh）</t>
    </r>
  </si>
  <si>
    <t>使用量</t>
  </si>
  <si>
    <t>金額</t>
  </si>
  <si>
    <t>都市ガス
（ｍ３）</t>
  </si>
  <si>
    <t>プロパンガス
（ｍ３）</t>
  </si>
  <si>
    <t>灯油
（Ｌ）</t>
  </si>
  <si>
    <t>水道
（ｍ３）</t>
  </si>
  <si>
    <t>ガソリン
（Ｌ）</t>
  </si>
  <si>
    <t>軽油
（Ｌ）</t>
  </si>
  <si>
    <t>光熱水費計</t>
  </si>
  <si>
    <t>総計</t>
  </si>
  <si>
    <t>×2.234</t>
  </si>
  <si>
    <t>×5.976</t>
  </si>
  <si>
    <t>×2.489</t>
  </si>
  <si>
    <t>×2.322</t>
  </si>
  <si>
    <t>×2.585</t>
  </si>
  <si>
    <r>
      <t>ＣＯ</t>
    </r>
    <r>
      <rPr>
        <sz val="6"/>
        <rFont val="HG丸ｺﾞｼｯｸM-PRO"/>
        <family val="3"/>
      </rPr>
      <t>２</t>
    </r>
    <r>
      <rPr>
        <sz val="9"/>
        <rFont val="HG丸ｺﾞｼｯｸM-PRO"/>
        <family val="3"/>
      </rPr>
      <t>排出量</t>
    </r>
  </si>
  <si>
    <t>×0.347</t>
  </si>
  <si>
    <t>×0.250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</si>
</sst>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月&quot;"/>
    <numFmt numFmtId="177" formatCode="0&quot;kWh&quot;"/>
    <numFmt numFmtId="178" formatCode="0.0&quot;kg&quot;"/>
    <numFmt numFmtId="179" formatCode="0&quot;円&quot;"/>
    <numFmt numFmtId="180" formatCode="0.0&quot;m3&quot;"/>
    <numFmt numFmtId="181" formatCode="0.0&quot;L&quot;"/>
    <numFmt numFmtId="182" formatCode="0&quot;m3&quot;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color indexed="17"/>
      <name val="ＭＳ Ｐゴシック"/>
      <family val="3"/>
    </font>
    <font>
      <b/>
      <sz val="10"/>
      <name val="HG丸ｺﾞｼｯｸM-PRO"/>
      <family val="3"/>
    </font>
    <font>
      <sz val="8"/>
      <name val="HG丸ｺﾞｼｯｸM-PRO"/>
      <family val="3"/>
    </font>
    <font>
      <b/>
      <sz val="8"/>
      <name val="HG丸ｺﾞｼｯｸM-PRO"/>
      <family val="3"/>
    </font>
    <font>
      <b/>
      <vertAlign val="subscript"/>
      <sz val="8"/>
      <name val="HG丸ｺﾞｼｯｸM-PRO"/>
      <family val="3"/>
    </font>
    <font>
      <sz val="6"/>
      <name val="HG丸ｺﾞｼｯｸM-PRO"/>
      <family val="3"/>
    </font>
    <font>
      <vertAlign val="subscript"/>
      <sz val="6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b/>
      <sz val="9"/>
      <color indexed="10"/>
      <name val="HG丸ｺﾞｼｯｸM-PRO"/>
      <family val="3"/>
    </font>
    <font>
      <sz val="10"/>
      <name val="HG丸ｺﾞｼｯｸM-PRO"/>
      <family val="3"/>
    </font>
    <font>
      <b/>
      <sz val="8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b/>
      <sz val="11"/>
      <color indexed="9"/>
      <name val="HG丸ｺﾞｼｯｸM-PRO"/>
      <family val="3"/>
    </font>
    <font>
      <b/>
      <sz val="10"/>
      <color indexed="9"/>
      <name val="HG丸ｺﾞｼｯｸM-PRO"/>
      <family val="3"/>
    </font>
    <font>
      <sz val="11"/>
      <color indexed="8"/>
      <name val="HG丸ｺﾞｼｯｸM-PRO"/>
      <family val="3"/>
    </font>
    <font>
      <b/>
      <sz val="28"/>
      <color indexed="17"/>
      <name val="HG丸ｺﾞｼｯｸM-PRO"/>
      <family val="3"/>
    </font>
    <font>
      <sz val="12"/>
      <color indexed="8"/>
      <name val="HG丸ｺﾞｼｯｸM-PRO"/>
      <family val="3"/>
    </font>
    <font>
      <sz val="7"/>
      <color indexed="8"/>
      <name val="HG丸ｺﾞｼｯｸM-PRO"/>
      <family val="3"/>
    </font>
    <font>
      <b/>
      <sz val="10.5"/>
      <color indexed="9"/>
      <name val="HG丸ｺﾞｼｯｸM-PRO"/>
      <family val="3"/>
    </font>
    <font>
      <b/>
      <sz val="10.5"/>
      <color indexed="8"/>
      <name val="HG丸ｺﾞｼｯｸM-PRO"/>
      <family val="3"/>
    </font>
    <font>
      <b/>
      <sz val="7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2"/>
      <color indexed="9"/>
      <name val="HGP創英角ｺﾞｼｯｸUB"/>
      <family val="3"/>
    </font>
    <font>
      <sz val="5"/>
      <color indexed="9"/>
      <name val="HGP創英角ｺﾞｼｯｸUB"/>
      <family val="3"/>
    </font>
    <font>
      <sz val="10"/>
      <color indexed="9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丸ｺﾞｼｯｸM-PRO"/>
      <family val="3"/>
    </font>
    <font>
      <b/>
      <sz val="8"/>
      <color rgb="FFFF0000"/>
      <name val="HG丸ｺﾞｼｯｸM-PRO"/>
      <family val="3"/>
    </font>
    <font>
      <b/>
      <sz val="10"/>
      <color theme="0"/>
      <name val="HG丸ｺﾞｼｯｸM-PRO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1"/>
      <color theme="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 shrinkToFit="1"/>
    </xf>
    <xf numFmtId="0" fontId="11" fillId="33" borderId="12" xfId="0" applyFont="1" applyFill="1" applyBorder="1" applyAlignment="1">
      <alignment horizontal="center" vertical="center" wrapText="1" shrinkToFit="1"/>
    </xf>
    <xf numFmtId="176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4" fillId="0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 applyProtection="1">
      <alignment horizontal="center" vertical="center"/>
      <protection/>
    </xf>
    <xf numFmtId="0" fontId="14" fillId="35" borderId="16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1" fillId="34" borderId="18" xfId="0" applyFont="1" applyFill="1" applyBorder="1" applyAlignment="1" applyProtection="1">
      <alignment horizontal="center" vertical="center"/>
      <protection/>
    </xf>
    <xf numFmtId="178" fontId="13" fillId="34" borderId="18" xfId="0" applyNumberFormat="1" applyFont="1" applyFill="1" applyBorder="1" applyAlignment="1" applyProtection="1">
      <alignment horizontal="right" shrinkToFit="1"/>
      <protection/>
    </xf>
    <xf numFmtId="177" fontId="65" fillId="0" borderId="14" xfId="0" applyNumberFormat="1" applyFont="1" applyFill="1" applyBorder="1" applyAlignment="1" applyProtection="1">
      <alignment horizontal="right" shrinkToFit="1"/>
      <protection locked="0"/>
    </xf>
    <xf numFmtId="178" fontId="13" fillId="34" borderId="15" xfId="0" applyNumberFormat="1" applyFont="1" applyFill="1" applyBorder="1" applyAlignment="1" applyProtection="1">
      <alignment horizontal="right" shrinkToFit="1"/>
      <protection/>
    </xf>
    <xf numFmtId="179" fontId="15" fillId="35" borderId="16" xfId="0" applyNumberFormat="1" applyFont="1" applyFill="1" applyBorder="1" applyAlignment="1" applyProtection="1">
      <alignment horizontal="right" shrinkToFit="1"/>
      <protection locked="0"/>
    </xf>
    <xf numFmtId="180" fontId="65" fillId="0" borderId="14" xfId="0" applyNumberFormat="1" applyFont="1" applyFill="1" applyBorder="1" applyAlignment="1" applyProtection="1">
      <alignment horizontal="right" shrinkToFit="1"/>
      <protection locked="0"/>
    </xf>
    <xf numFmtId="181" fontId="65" fillId="0" borderId="14" xfId="0" applyNumberFormat="1" applyFont="1" applyFill="1" applyBorder="1" applyAlignment="1" applyProtection="1">
      <alignment horizontal="right" shrinkToFit="1"/>
      <protection locked="0"/>
    </xf>
    <xf numFmtId="182" fontId="65" fillId="0" borderId="14" xfId="0" applyNumberFormat="1" applyFont="1" applyFill="1" applyBorder="1" applyAlignment="1" applyProtection="1">
      <alignment horizontal="right" shrinkToFit="1"/>
      <protection locked="0"/>
    </xf>
    <xf numFmtId="0" fontId="14" fillId="36" borderId="17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66" fillId="37" borderId="19" xfId="0" applyFont="1" applyFill="1" applyBorder="1" applyAlignment="1">
      <alignment horizontal="center" vertical="center" wrapText="1"/>
    </xf>
    <xf numFmtId="0" fontId="66" fillId="37" borderId="20" xfId="0" applyFont="1" applyFill="1" applyBorder="1" applyAlignment="1">
      <alignment horizontal="center" vertical="center" wrapText="1"/>
    </xf>
    <xf numFmtId="0" fontId="66" fillId="37" borderId="21" xfId="0" applyFont="1" applyFill="1" applyBorder="1" applyAlignment="1">
      <alignment horizontal="center" vertical="center" wrapText="1"/>
    </xf>
    <xf numFmtId="0" fontId="66" fillId="37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67" fillId="36" borderId="14" xfId="0" applyFont="1" applyFill="1" applyBorder="1" applyAlignment="1">
      <alignment horizontal="center" vertical="center"/>
    </xf>
    <xf numFmtId="0" fontId="67" fillId="36" borderId="16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 wrapText="1"/>
    </xf>
    <xf numFmtId="0" fontId="16" fillId="36" borderId="17" xfId="0" applyFont="1" applyFill="1" applyBorder="1" applyAlignment="1">
      <alignment horizontal="center" vertical="center" wrapText="1"/>
    </xf>
    <xf numFmtId="0" fontId="68" fillId="36" borderId="14" xfId="0" applyFont="1" applyFill="1" applyBorder="1" applyAlignment="1">
      <alignment horizontal="center" vertical="center" wrapText="1"/>
    </xf>
    <xf numFmtId="0" fontId="68" fillId="36" borderId="16" xfId="0" applyFont="1" applyFill="1" applyBorder="1" applyAlignment="1">
      <alignment horizontal="center" vertical="center" wrapText="1"/>
    </xf>
    <xf numFmtId="0" fontId="14" fillId="36" borderId="17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/>
    </xf>
    <xf numFmtId="0" fontId="17" fillId="36" borderId="16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/>
    </xf>
    <xf numFmtId="0" fontId="69" fillId="37" borderId="26" xfId="0" applyFont="1" applyFill="1" applyBorder="1" applyAlignment="1">
      <alignment horizontal="center" vertical="center"/>
    </xf>
    <xf numFmtId="0" fontId="69" fillId="37" borderId="27" xfId="0" applyFont="1" applyFill="1" applyBorder="1" applyAlignment="1">
      <alignment horizontal="center" vertical="center"/>
    </xf>
    <xf numFmtId="0" fontId="69" fillId="37" borderId="21" xfId="0" applyFont="1" applyFill="1" applyBorder="1" applyAlignment="1">
      <alignment horizontal="center" vertical="center"/>
    </xf>
    <xf numFmtId="0" fontId="69" fillId="37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114300</xdr:rowOff>
    </xdr:from>
    <xdr:to>
      <xdr:col>8</xdr:col>
      <xdr:colOff>657225</xdr:colOff>
      <xdr:row>3</xdr:row>
      <xdr:rowOff>38100</xdr:rowOff>
    </xdr:to>
    <xdr:sp>
      <xdr:nvSpPr>
        <xdr:cNvPr id="1" name="AutoShape 63"/>
        <xdr:cNvSpPr>
          <a:spLocks/>
        </xdr:cNvSpPr>
      </xdr:nvSpPr>
      <xdr:spPr>
        <a:xfrm>
          <a:off x="933450" y="114300"/>
          <a:ext cx="4981575" cy="485775"/>
        </a:xfrm>
        <a:prstGeom prst="foldedCorner">
          <a:avLst/>
        </a:prstGeom>
        <a:noFill/>
        <a:ln w="9525" cmpd="sng">
          <a:noFill/>
        </a:ln>
      </xdr:spPr>
      <xdr:txBody>
        <a:bodyPr vertOverflow="clip" wrap="square" lIns="64008" tIns="27432" rIns="64008" bIns="27432" anchor="ctr"/>
        <a:p>
          <a:pPr algn="ctr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環境家計簿をつけてみよう！</a:t>
          </a:r>
        </a:p>
      </xdr:txBody>
    </xdr:sp>
    <xdr:clientData/>
  </xdr:twoCellAnchor>
  <xdr:twoCellAnchor>
    <xdr:from>
      <xdr:col>2</xdr:col>
      <xdr:colOff>76200</xdr:colOff>
      <xdr:row>2</xdr:row>
      <xdr:rowOff>95250</xdr:rowOff>
    </xdr:from>
    <xdr:to>
      <xdr:col>9</xdr:col>
      <xdr:colOff>19050</xdr:colOff>
      <xdr:row>5</xdr:row>
      <xdr:rowOff>66675</xdr:rowOff>
    </xdr:to>
    <xdr:sp>
      <xdr:nvSpPr>
        <xdr:cNvPr id="2" name="正方形/長方形 2"/>
        <xdr:cNvSpPr>
          <a:spLocks/>
        </xdr:cNvSpPr>
      </xdr:nvSpPr>
      <xdr:spPr>
        <a:xfrm>
          <a:off x="1276350" y="438150"/>
          <a:ext cx="4676775" cy="685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あなたの家庭でどれくらい省エネできたか確認してみましょう！</a:t>
          </a:r>
        </a:p>
      </xdr:txBody>
    </xdr:sp>
    <xdr:clientData/>
  </xdr:twoCellAnchor>
  <xdr:twoCellAnchor>
    <xdr:from>
      <xdr:col>9</xdr:col>
      <xdr:colOff>304800</xdr:colOff>
      <xdr:row>1</xdr:row>
      <xdr:rowOff>114300</xdr:rowOff>
    </xdr:from>
    <xdr:to>
      <xdr:col>15</xdr:col>
      <xdr:colOff>447675</xdr:colOff>
      <xdr:row>4</xdr:row>
      <xdr:rowOff>390525</xdr:rowOff>
    </xdr:to>
    <xdr:sp>
      <xdr:nvSpPr>
        <xdr:cNvPr id="3" name="正方形/長方形 3"/>
        <xdr:cNvSpPr>
          <a:spLocks/>
        </xdr:cNvSpPr>
      </xdr:nvSpPr>
      <xdr:spPr>
        <a:xfrm>
          <a:off x="6238875" y="285750"/>
          <a:ext cx="4200525" cy="723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使用量を入力するとＣＯ</a:t>
          </a:r>
          <a:r>
            <a:rPr lang="en-US" cap="none" sz="700" b="0" i="0" u="none" baseline="0">
              <a:solidFill>
                <a:srgbClr val="000000"/>
              </a:solidFill>
            </a:rPr>
            <a:t>２</a:t>
          </a:r>
          <a:r>
            <a:rPr lang="en-US" cap="none" sz="900" b="0" i="0" u="none" baseline="0">
              <a:solidFill>
                <a:srgbClr val="000000"/>
              </a:solidFill>
            </a:rPr>
            <a:t>排出量（㎏）がわかります。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他の月と比べて、省エネできているかどうかチェックしましょう！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（例）１ヶ月の電気使用量が</a:t>
          </a:r>
          <a:r>
            <a:rPr lang="en-US" cap="none" sz="900" b="0" i="0" u="none" baseline="0">
              <a:solidFill>
                <a:srgbClr val="000000"/>
              </a:solidFill>
            </a:rPr>
            <a:t>300</a:t>
          </a:r>
          <a:r>
            <a:rPr lang="en-US" cap="none" sz="900" b="0" i="0" u="none" baseline="0">
              <a:solidFill>
                <a:srgbClr val="000000"/>
              </a:solidFill>
            </a:rPr>
            <a:t>ｋＷｈの場合、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ヶ月のＣＯ</a:t>
          </a:r>
          <a:r>
            <a:rPr lang="en-US" cap="none" sz="700" b="0" i="0" u="none" baseline="0">
              <a:solidFill>
                <a:srgbClr val="000000"/>
              </a:solidFill>
            </a:rPr>
            <a:t>２</a:t>
          </a:r>
          <a:r>
            <a:rPr lang="en-US" cap="none" sz="900" b="0" i="0" u="none" baseline="0">
              <a:solidFill>
                <a:srgbClr val="000000"/>
              </a:solidFill>
            </a:rPr>
            <a:t>排出量は、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</a:rPr>
            <a:t>300</a:t>
          </a:r>
          <a:r>
            <a:rPr lang="en-US" cap="none" sz="900" b="0" i="0" u="none" baseline="0">
              <a:solidFill>
                <a:srgbClr val="000000"/>
              </a:solidFill>
            </a:rPr>
            <a:t>ｋＷｈ</a:t>
          </a: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0.347</a:t>
          </a:r>
          <a:r>
            <a:rPr lang="en-US" cap="none" sz="900" b="0" i="0" u="none" baseline="0">
              <a:solidFill>
                <a:srgbClr val="000000"/>
              </a:solidFill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</a:rPr>
            <a:t>104.1</a:t>
          </a:r>
          <a:r>
            <a:rPr lang="en-US" cap="none" sz="900" b="0" i="0" u="none" baseline="0">
              <a:solidFill>
                <a:srgbClr val="000000"/>
              </a:solidFill>
            </a:rPr>
            <a:t>㎏となります。</a:t>
          </a:r>
        </a:p>
      </xdr:txBody>
    </xdr:sp>
    <xdr:clientData/>
  </xdr:twoCellAnchor>
  <xdr:twoCellAnchor>
    <xdr:from>
      <xdr:col>9</xdr:col>
      <xdr:colOff>238125</xdr:colOff>
      <xdr:row>0</xdr:row>
      <xdr:rowOff>76200</xdr:rowOff>
    </xdr:from>
    <xdr:to>
      <xdr:col>11</xdr:col>
      <xdr:colOff>161925</xdr:colOff>
      <xdr:row>1</xdr:row>
      <xdr:rowOff>114300</xdr:rowOff>
    </xdr:to>
    <xdr:sp>
      <xdr:nvSpPr>
        <xdr:cNvPr id="4" name="円/楕円 4"/>
        <xdr:cNvSpPr>
          <a:spLocks/>
        </xdr:cNvSpPr>
      </xdr:nvSpPr>
      <xdr:spPr>
        <a:xfrm>
          <a:off x="6172200" y="76200"/>
          <a:ext cx="1276350" cy="209550"/>
        </a:xfrm>
        <a:prstGeom prst="ellipse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記入の仕方</a:t>
          </a:r>
        </a:p>
      </xdr:txBody>
    </xdr:sp>
    <xdr:clientData/>
  </xdr:twoCellAnchor>
  <xdr:twoCellAnchor>
    <xdr:from>
      <xdr:col>2</xdr:col>
      <xdr:colOff>152400</xdr:colOff>
      <xdr:row>31</xdr:row>
      <xdr:rowOff>104775</xdr:rowOff>
    </xdr:from>
    <xdr:to>
      <xdr:col>11</xdr:col>
      <xdr:colOff>285750</xdr:colOff>
      <xdr:row>32</xdr:row>
      <xdr:rowOff>361950</xdr:rowOff>
    </xdr:to>
    <xdr:sp>
      <xdr:nvSpPr>
        <xdr:cNvPr id="5" name="角丸四角形 5"/>
        <xdr:cNvSpPr>
          <a:spLocks/>
        </xdr:cNvSpPr>
      </xdr:nvSpPr>
      <xdr:spPr>
        <a:xfrm>
          <a:off x="1352550" y="8305800"/>
          <a:ext cx="6219825" cy="1047750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　杉の木１本が１年間で吸収するＣＯ</a:t>
          </a:r>
          <a:r>
            <a:rPr lang="en-US" cap="none" sz="700" b="1" i="0" u="none" baseline="0">
              <a:solidFill>
                <a:srgbClr val="000000"/>
              </a:solidFill>
            </a:rPr>
            <a:t>２</a:t>
          </a:r>
          <a:r>
            <a:rPr lang="en-US" cap="none" sz="1050" b="1" i="0" u="none" baseline="0">
              <a:solidFill>
                <a:srgbClr val="000000"/>
              </a:solidFill>
            </a:rPr>
            <a:t>の量は、約</a:t>
          </a:r>
          <a:r>
            <a:rPr lang="en-US" cap="none" sz="1050" b="1" i="0" u="none" baseline="0">
              <a:solidFill>
                <a:srgbClr val="000000"/>
              </a:solidFill>
            </a:rPr>
            <a:t>14.0</a:t>
          </a:r>
          <a:r>
            <a:rPr lang="en-US" cap="none" sz="1050" b="1" i="0" u="none" baseline="0">
              <a:solidFill>
                <a:srgbClr val="000000"/>
              </a:solidFill>
            </a:rPr>
            <a:t>㎏です。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　大分県の全世帯で</a:t>
          </a:r>
          <a:r>
            <a:rPr lang="en-US" cap="none" sz="1050" b="1" i="0" u="none" baseline="0">
              <a:solidFill>
                <a:srgbClr val="000000"/>
              </a:solidFill>
            </a:rPr>
            <a:t>ＣＯ</a:t>
          </a:r>
          <a:r>
            <a:rPr lang="en-US" cap="none" sz="700" b="1" i="0" u="none" baseline="0">
              <a:solidFill>
                <a:srgbClr val="000000"/>
              </a:solidFill>
            </a:rPr>
            <a:t>２</a:t>
          </a:r>
          <a:r>
            <a:rPr lang="en-US" cap="none" sz="1100" b="1" i="0" u="none" baseline="0">
              <a:solidFill>
                <a:srgbClr val="000000"/>
              </a:solidFill>
            </a:rPr>
            <a:t>の排出量</a:t>
          </a:r>
          <a:r>
            <a:rPr lang="en-US" cap="none" sz="1100" b="1" i="0" u="none" baseline="0">
              <a:solidFill>
                <a:srgbClr val="000000"/>
              </a:solidFill>
            </a:rPr>
            <a:t>を</a:t>
          </a:r>
          <a:r>
            <a:rPr lang="en-US" cap="none" sz="1050" b="1" i="0" u="none" baseline="0">
              <a:solidFill>
                <a:srgbClr val="000000"/>
              </a:solidFill>
            </a:rPr>
            <a:t>１％</a:t>
          </a:r>
          <a:r>
            <a:rPr lang="en-US" cap="none" sz="1100" b="1" i="0" u="none" baseline="0">
              <a:solidFill>
                <a:srgbClr val="000000"/>
              </a:solidFill>
            </a:rPr>
            <a:t>削減</a:t>
          </a:r>
          <a:r>
            <a:rPr lang="en-US" cap="none" sz="1100" b="1" i="0" u="none" baseline="0">
              <a:solidFill>
                <a:srgbClr val="000000"/>
              </a:solidFill>
            </a:rPr>
            <a:t>する</a:t>
          </a:r>
          <a:r>
            <a:rPr lang="en-US" cap="none" sz="1050" b="1" i="0" u="none" baseline="0">
              <a:solidFill>
                <a:srgbClr val="000000"/>
              </a:solidFill>
            </a:rPr>
            <a:t>と、約１５０万本の杉の木の年間吸収量と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　同じぐらいのＣＯ</a:t>
          </a:r>
          <a:r>
            <a:rPr lang="en-US" cap="none" sz="700" b="1" i="0" u="none" baseline="0">
              <a:solidFill>
                <a:srgbClr val="000000"/>
              </a:solidFill>
            </a:rPr>
            <a:t>２</a:t>
          </a:r>
          <a:r>
            <a:rPr lang="en-US" cap="none" sz="1050" b="1" i="0" u="none" baseline="0">
              <a:solidFill>
                <a:srgbClr val="000000"/>
              </a:solidFill>
            </a:rPr>
            <a:t>を削減できることになります。（杉林の面積で大銀ドーム３００個分！）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　一人ひとりの取組みが大きな力となって、地球環境を守ることにつながります</a:t>
          </a:r>
          <a:r>
            <a:rPr lang="en-US" cap="none" sz="1050" b="1" i="0" u="none" baseline="0">
              <a:solidFill>
                <a:srgbClr val="000000"/>
              </a:solidFill>
            </a:rPr>
            <a:t>!
</a:t>
          </a:r>
          <a:r>
            <a:rPr lang="en-US" cap="none" sz="1050" b="1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出典：「クールチョイス！節エネガイド２０１７」</a:t>
          </a:r>
          <a:r>
            <a:rPr lang="en-US" cap="none" sz="800" b="0" i="0" u="none" baseline="0">
              <a:solidFill>
                <a:srgbClr val="000000"/>
              </a:solidFill>
            </a:rPr>
            <a:t>JCCCA</a:t>
          </a:r>
          <a:r>
            <a:rPr lang="en-US" cap="none" sz="800" b="0" i="0" u="none" baseline="0">
              <a:solidFill>
                <a:srgbClr val="000000"/>
              </a:solidFill>
            </a:rPr>
            <a:t>、「大分スポーツ公園</a:t>
          </a:r>
          <a:r>
            <a:rPr lang="en-US" cap="none" sz="800" b="0" i="0" u="none" baseline="0">
              <a:solidFill>
                <a:srgbClr val="000000"/>
              </a:solidFill>
            </a:rPr>
            <a:t>HP</a:t>
          </a:r>
          <a:r>
            <a:rPr lang="en-US" cap="none" sz="800" b="0" i="0" u="none" baseline="0">
              <a:solidFill>
                <a:srgbClr val="000000"/>
              </a:solidFill>
            </a:rPr>
            <a:t>」、「林野庁</a:t>
          </a:r>
          <a:r>
            <a:rPr lang="en-US" cap="none" sz="800" b="0" i="0" u="none" baseline="0">
              <a:solidFill>
                <a:srgbClr val="000000"/>
              </a:solidFill>
            </a:rPr>
            <a:t>HP</a:t>
          </a:r>
          <a:r>
            <a:rPr lang="en-US" cap="none" sz="800" b="0" i="0" u="none" baseline="0">
              <a:solidFill>
                <a:srgbClr val="000000"/>
              </a:solidFill>
            </a:rPr>
            <a:t>」、「関東森林管理局」より試算</a:t>
          </a:r>
        </a:p>
      </xdr:txBody>
    </xdr:sp>
    <xdr:clientData/>
  </xdr:twoCellAnchor>
  <xdr:twoCellAnchor editAs="oneCell">
    <xdr:from>
      <xdr:col>0</xdr:col>
      <xdr:colOff>0</xdr:colOff>
      <xdr:row>31</xdr:row>
      <xdr:rowOff>38100</xdr:rowOff>
    </xdr:from>
    <xdr:to>
      <xdr:col>2</xdr:col>
      <xdr:colOff>38100</xdr:colOff>
      <xdr:row>32</xdr:row>
      <xdr:rowOff>247650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1238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323850</xdr:colOff>
      <xdr:row>31</xdr:row>
      <xdr:rowOff>57150</xdr:rowOff>
    </xdr:from>
    <xdr:to>
      <xdr:col>15</xdr:col>
      <xdr:colOff>647700</xdr:colOff>
      <xdr:row>32</xdr:row>
      <xdr:rowOff>361950</xdr:rowOff>
    </xdr:to>
    <xdr:sp>
      <xdr:nvSpPr>
        <xdr:cNvPr id="7" name="正方形/長方形 7"/>
        <xdr:cNvSpPr>
          <a:spLocks/>
        </xdr:cNvSpPr>
      </xdr:nvSpPr>
      <xdr:spPr>
        <a:xfrm>
          <a:off x="7610475" y="8258175"/>
          <a:ext cx="3028950" cy="109537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大分県生活環境部うつくし作戦推進課</a:t>
          </a:r>
          <a:r>
            <a:rPr lang="en-US" cap="none" sz="5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〒８７０－８５０１　大分市大手町３丁目１番１号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ＴＥＬ　０９７－５０６－</a:t>
          </a:r>
          <a:r>
            <a:rPr lang="en-US" cap="none" sz="1000" b="0" i="0" u="none" baseline="0">
              <a:solidFill>
                <a:srgbClr val="FFFFFF"/>
              </a:solidFill>
            </a:rPr>
            <a:t>３０３</a:t>
          </a:r>
          <a:r>
            <a:rPr lang="en-US" cap="none" sz="1000" b="0" i="0" u="none" baseline="0">
              <a:solidFill>
                <a:srgbClr val="FFFFFF"/>
              </a:solidFill>
            </a:rPr>
            <a:t>3</a:t>
          </a:r>
          <a:r>
            <a:rPr lang="en-US" cap="none" sz="1000" b="0" i="0" u="none" baseline="0">
              <a:solidFill>
                <a:srgbClr val="FFFFFF"/>
              </a:solidFill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ＦＡＸ　０９７－５０６－１７４９</a:t>
          </a:r>
        </a:p>
      </xdr:txBody>
    </xdr:sp>
    <xdr:clientData/>
  </xdr:twoCellAnchor>
  <xdr:twoCellAnchor>
    <xdr:from>
      <xdr:col>1</xdr:col>
      <xdr:colOff>266700</xdr:colOff>
      <xdr:row>31</xdr:row>
      <xdr:rowOff>28575</xdr:rowOff>
    </xdr:from>
    <xdr:to>
      <xdr:col>2</xdr:col>
      <xdr:colOff>476250</xdr:colOff>
      <xdr:row>31</xdr:row>
      <xdr:rowOff>314325</xdr:rowOff>
    </xdr:to>
    <xdr:sp>
      <xdr:nvSpPr>
        <xdr:cNvPr id="8" name="円形吹き出し 8"/>
        <xdr:cNvSpPr>
          <a:spLocks/>
        </xdr:cNvSpPr>
      </xdr:nvSpPr>
      <xdr:spPr>
        <a:xfrm>
          <a:off x="838200" y="8229600"/>
          <a:ext cx="838200" cy="285750"/>
        </a:xfrm>
        <a:prstGeom prst="wedgeEllipseCallout">
          <a:avLst>
            <a:gd name="adj1" fmla="val -35513"/>
            <a:gd name="adj2" fmla="val 69166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豆知識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57150</xdr:rowOff>
    </xdr:from>
    <xdr:to>
      <xdr:col>1</xdr:col>
      <xdr:colOff>247650</xdr:colOff>
      <xdr:row>5</xdr:row>
      <xdr:rowOff>152400</xdr:rowOff>
    </xdr:to>
    <xdr:pic>
      <xdr:nvPicPr>
        <xdr:cNvPr id="9" name="Picture 7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57150"/>
          <a:ext cx="800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4:Q33"/>
  <sheetViews>
    <sheetView tabSelected="1" zoomScaleSheetLayoutView="100" zoomScalePageLayoutView="0" workbookViewId="0" topLeftCell="A1">
      <selection activeCell="B7" sqref="B7:B9"/>
    </sheetView>
  </sheetViews>
  <sheetFormatPr defaultColWidth="9.140625" defaultRowHeight="15"/>
  <cols>
    <col min="1" max="1" width="8.57421875" style="0" customWidth="1"/>
    <col min="2" max="2" width="9.421875" style="0" customWidth="1"/>
    <col min="3" max="16" width="10.140625" style="0" customWidth="1"/>
  </cols>
  <sheetData>
    <row r="1" ht="13.5" customHeight="1"/>
    <row r="2" ht="13.5" customHeight="1"/>
    <row r="3" ht="17.25" customHeight="1"/>
    <row r="4" spans="1:17" ht="4.5" customHeigh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34.5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37.5" customHeight="1" thickBot="1">
      <c r="A6" s="4"/>
      <c r="B6" s="5" t="s">
        <v>0</v>
      </c>
      <c r="C6" s="6"/>
      <c r="D6" s="7" t="s">
        <v>1</v>
      </c>
      <c r="E6" s="7" t="s">
        <v>1</v>
      </c>
      <c r="F6" s="7" t="s">
        <v>2</v>
      </c>
      <c r="G6" s="7" t="s">
        <v>2</v>
      </c>
      <c r="H6" s="7" t="s">
        <v>2</v>
      </c>
      <c r="I6" s="7" t="s">
        <v>2</v>
      </c>
      <c r="J6" s="7" t="s">
        <v>2</v>
      </c>
      <c r="K6" s="7" t="s">
        <v>2</v>
      </c>
      <c r="L6" s="7" t="s">
        <v>2</v>
      </c>
      <c r="M6" s="7" t="s">
        <v>2</v>
      </c>
      <c r="N6" s="7" t="s">
        <v>2</v>
      </c>
      <c r="O6" s="7" t="s">
        <v>2</v>
      </c>
      <c r="P6" s="8" t="s">
        <v>3</v>
      </c>
      <c r="Q6" s="9"/>
    </row>
    <row r="7" spans="1:17" ht="21" customHeight="1" thickTop="1">
      <c r="A7" s="30" t="s">
        <v>4</v>
      </c>
      <c r="B7" s="33" t="s">
        <v>21</v>
      </c>
      <c r="C7" s="10" t="s">
        <v>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>
        <f aca="true" t="shared" si="0" ref="P7:P31">SUM(D7:O7)</f>
        <v>0</v>
      </c>
      <c r="Q7" s="9"/>
    </row>
    <row r="8" spans="1:17" ht="21" customHeight="1">
      <c r="A8" s="31"/>
      <c r="B8" s="33"/>
      <c r="C8" s="11" t="s">
        <v>20</v>
      </c>
      <c r="D8" s="18">
        <f>IF(D7=0,"",D7*0.347)</f>
      </c>
      <c r="E8" s="18">
        <f aca="true" t="shared" si="1" ref="E8:O8">IF(E7=0,"",E7*0.347)</f>
      </c>
      <c r="F8" s="18">
        <f t="shared" si="1"/>
      </c>
      <c r="G8" s="18">
        <f t="shared" si="1"/>
      </c>
      <c r="H8" s="18">
        <f t="shared" si="1"/>
      </c>
      <c r="I8" s="18">
        <f t="shared" si="1"/>
      </c>
      <c r="J8" s="18">
        <f t="shared" si="1"/>
      </c>
      <c r="K8" s="18">
        <f t="shared" si="1"/>
      </c>
      <c r="L8" s="18">
        <f t="shared" si="1"/>
      </c>
      <c r="M8" s="18">
        <f t="shared" si="1"/>
      </c>
      <c r="N8" s="18">
        <f t="shared" si="1"/>
      </c>
      <c r="O8" s="18">
        <f t="shared" si="1"/>
      </c>
      <c r="P8" s="18">
        <f t="shared" si="0"/>
        <v>0</v>
      </c>
      <c r="Q8" s="9"/>
    </row>
    <row r="9" spans="1:17" ht="21" customHeight="1" thickBot="1">
      <c r="A9" s="32"/>
      <c r="B9" s="34"/>
      <c r="C9" s="12" t="s">
        <v>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>
        <f t="shared" si="0"/>
        <v>0</v>
      </c>
      <c r="Q9" s="9"/>
    </row>
    <row r="10" spans="1:17" ht="21" customHeight="1" thickTop="1">
      <c r="A10" s="35" t="s">
        <v>7</v>
      </c>
      <c r="B10" s="36" t="s">
        <v>15</v>
      </c>
      <c r="C10" s="10" t="s">
        <v>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>
        <f t="shared" si="0"/>
        <v>0</v>
      </c>
      <c r="Q10" s="9"/>
    </row>
    <row r="11" spans="1:17" ht="21" customHeight="1">
      <c r="A11" s="31"/>
      <c r="B11" s="37"/>
      <c r="C11" s="11" t="s">
        <v>20</v>
      </c>
      <c r="D11" s="18">
        <f aca="true" t="shared" si="2" ref="D11:O11">IF(D10=0,"",D10*2.234)</f>
      </c>
      <c r="E11" s="18">
        <f t="shared" si="2"/>
      </c>
      <c r="F11" s="18">
        <f t="shared" si="2"/>
      </c>
      <c r="G11" s="18">
        <f t="shared" si="2"/>
      </c>
      <c r="H11" s="18">
        <f t="shared" si="2"/>
      </c>
      <c r="I11" s="18">
        <f t="shared" si="2"/>
      </c>
      <c r="J11" s="18">
        <f t="shared" si="2"/>
      </c>
      <c r="K11" s="18">
        <f t="shared" si="2"/>
      </c>
      <c r="L11" s="18">
        <f t="shared" si="2"/>
      </c>
      <c r="M11" s="18">
        <f t="shared" si="2"/>
      </c>
      <c r="N11" s="18">
        <f t="shared" si="2"/>
      </c>
      <c r="O11" s="18">
        <f t="shared" si="2"/>
      </c>
      <c r="P11" s="18">
        <f t="shared" si="0"/>
        <v>0</v>
      </c>
      <c r="Q11" s="9"/>
    </row>
    <row r="12" spans="1:17" ht="21" customHeight="1" thickBot="1">
      <c r="A12" s="32"/>
      <c r="B12" s="38"/>
      <c r="C12" s="12" t="s">
        <v>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0"/>
        <v>0</v>
      </c>
      <c r="Q12" s="9"/>
    </row>
    <row r="13" spans="1:17" ht="21" customHeight="1" thickTop="1">
      <c r="A13" s="35" t="s">
        <v>8</v>
      </c>
      <c r="B13" s="39" t="s">
        <v>16</v>
      </c>
      <c r="C13" s="10" t="s">
        <v>5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>
        <f t="shared" si="0"/>
        <v>0</v>
      </c>
      <c r="Q13" s="9"/>
    </row>
    <row r="14" spans="1:17" ht="21" customHeight="1">
      <c r="A14" s="31"/>
      <c r="B14" s="40"/>
      <c r="C14" s="11" t="s">
        <v>20</v>
      </c>
      <c r="D14" s="18">
        <f aca="true" t="shared" si="3" ref="D14:O14">IF(D13=0,"",D13*5.976)</f>
      </c>
      <c r="E14" s="18">
        <f t="shared" si="3"/>
      </c>
      <c r="F14" s="18">
        <f t="shared" si="3"/>
      </c>
      <c r="G14" s="18">
        <f t="shared" si="3"/>
      </c>
      <c r="H14" s="18">
        <f t="shared" si="3"/>
      </c>
      <c r="I14" s="18">
        <f t="shared" si="3"/>
      </c>
      <c r="J14" s="18">
        <f t="shared" si="3"/>
      </c>
      <c r="K14" s="18">
        <f t="shared" si="3"/>
      </c>
      <c r="L14" s="18">
        <f t="shared" si="3"/>
      </c>
      <c r="M14" s="18">
        <f t="shared" si="3"/>
      </c>
      <c r="N14" s="18">
        <f t="shared" si="3"/>
      </c>
      <c r="O14" s="18">
        <f t="shared" si="3"/>
      </c>
      <c r="P14" s="18">
        <f t="shared" si="0"/>
        <v>0</v>
      </c>
      <c r="Q14" s="9"/>
    </row>
    <row r="15" spans="1:17" ht="21" customHeight="1" thickBot="1">
      <c r="A15" s="32"/>
      <c r="B15" s="41"/>
      <c r="C15" s="12" t="s">
        <v>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f t="shared" si="0"/>
        <v>0</v>
      </c>
      <c r="Q15" s="9"/>
    </row>
    <row r="16" spans="1:17" ht="21" customHeight="1" thickTop="1">
      <c r="A16" s="35" t="s">
        <v>9</v>
      </c>
      <c r="B16" s="23" t="s">
        <v>17</v>
      </c>
      <c r="C16" s="10" t="s">
        <v>5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>
        <f t="shared" si="0"/>
        <v>0</v>
      </c>
      <c r="Q16" s="9"/>
    </row>
    <row r="17" spans="1:17" ht="21" customHeight="1">
      <c r="A17" s="31"/>
      <c r="B17" s="24"/>
      <c r="C17" s="11" t="s">
        <v>20</v>
      </c>
      <c r="D17" s="18">
        <f aca="true" t="shared" si="4" ref="D17:O17">IF(D16=0,"",D16*2.489)</f>
      </c>
      <c r="E17" s="18">
        <f t="shared" si="4"/>
      </c>
      <c r="F17" s="18">
        <f t="shared" si="4"/>
      </c>
      <c r="G17" s="18">
        <f t="shared" si="4"/>
      </c>
      <c r="H17" s="18">
        <f t="shared" si="4"/>
      </c>
      <c r="I17" s="18">
        <f t="shared" si="4"/>
      </c>
      <c r="J17" s="18">
        <f t="shared" si="4"/>
      </c>
      <c r="K17" s="18">
        <f t="shared" si="4"/>
      </c>
      <c r="L17" s="18">
        <f t="shared" si="4"/>
      </c>
      <c r="M17" s="18">
        <f t="shared" si="4"/>
      </c>
      <c r="N17" s="18">
        <f t="shared" si="4"/>
      </c>
      <c r="O17" s="18">
        <f t="shared" si="4"/>
      </c>
      <c r="P17" s="18">
        <f t="shared" si="0"/>
        <v>0</v>
      </c>
      <c r="Q17" s="9"/>
    </row>
    <row r="18" spans="1:17" ht="21" customHeight="1" thickBot="1">
      <c r="A18" s="32"/>
      <c r="B18" s="25"/>
      <c r="C18" s="12" t="s">
        <v>6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f t="shared" si="0"/>
        <v>0</v>
      </c>
      <c r="Q18" s="9"/>
    </row>
    <row r="19" spans="1:17" ht="21" customHeight="1" thickTop="1">
      <c r="A19" s="30" t="s">
        <v>10</v>
      </c>
      <c r="B19" s="24" t="s">
        <v>22</v>
      </c>
      <c r="C19" s="10" t="s">
        <v>5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>
        <f t="shared" si="0"/>
        <v>0</v>
      </c>
      <c r="Q19" s="9"/>
    </row>
    <row r="20" spans="1:17" ht="21" customHeight="1">
      <c r="A20" s="31"/>
      <c r="B20" s="24"/>
      <c r="C20" s="11" t="s">
        <v>20</v>
      </c>
      <c r="D20" s="18">
        <f>IF(D19=0,"",D19*0.25)</f>
      </c>
      <c r="E20" s="18">
        <f aca="true" t="shared" si="5" ref="E20:O20">IF(E19=0,"",E19*0.25)</f>
      </c>
      <c r="F20" s="18">
        <f t="shared" si="5"/>
      </c>
      <c r="G20" s="18">
        <f t="shared" si="5"/>
      </c>
      <c r="H20" s="18">
        <f t="shared" si="5"/>
      </c>
      <c r="I20" s="18">
        <f t="shared" si="5"/>
      </c>
      <c r="J20" s="18">
        <f t="shared" si="5"/>
      </c>
      <c r="K20" s="18">
        <f t="shared" si="5"/>
      </c>
      <c r="L20" s="18">
        <f t="shared" si="5"/>
      </c>
      <c r="M20" s="18">
        <f t="shared" si="5"/>
      </c>
      <c r="N20" s="18">
        <f t="shared" si="5"/>
      </c>
      <c r="O20" s="18">
        <f t="shared" si="5"/>
      </c>
      <c r="P20" s="18">
        <f t="shared" si="0"/>
        <v>0</v>
      </c>
      <c r="Q20" s="9"/>
    </row>
    <row r="21" spans="1:17" ht="21" customHeight="1" thickBot="1">
      <c r="A21" s="32"/>
      <c r="B21" s="25"/>
      <c r="C21" s="12" t="s">
        <v>6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f t="shared" si="0"/>
        <v>0</v>
      </c>
      <c r="Q21" s="9"/>
    </row>
    <row r="22" spans="1:17" ht="21" customHeight="1" thickTop="1">
      <c r="A22" s="26" t="s">
        <v>13</v>
      </c>
      <c r="B22" s="27"/>
      <c r="C22" s="11" t="s">
        <v>20</v>
      </c>
      <c r="D22" s="18">
        <f aca="true" t="shared" si="6" ref="D22:O22">SUM(D8,D11,D14,D17,D20)</f>
        <v>0</v>
      </c>
      <c r="E22" s="18">
        <f t="shared" si="6"/>
        <v>0</v>
      </c>
      <c r="F22" s="18">
        <f t="shared" si="6"/>
        <v>0</v>
      </c>
      <c r="G22" s="18">
        <f t="shared" si="6"/>
        <v>0</v>
      </c>
      <c r="H22" s="18">
        <f t="shared" si="6"/>
        <v>0</v>
      </c>
      <c r="I22" s="18">
        <f t="shared" si="6"/>
        <v>0</v>
      </c>
      <c r="J22" s="18">
        <f t="shared" si="6"/>
        <v>0</v>
      </c>
      <c r="K22" s="18">
        <f t="shared" si="6"/>
        <v>0</v>
      </c>
      <c r="L22" s="18">
        <f t="shared" si="6"/>
        <v>0</v>
      </c>
      <c r="M22" s="18">
        <f t="shared" si="6"/>
        <v>0</v>
      </c>
      <c r="N22" s="18">
        <f t="shared" si="6"/>
        <v>0</v>
      </c>
      <c r="O22" s="18">
        <f t="shared" si="6"/>
        <v>0</v>
      </c>
      <c r="P22" s="18">
        <f t="shared" si="0"/>
        <v>0</v>
      </c>
      <c r="Q22" s="9"/>
    </row>
    <row r="23" spans="1:17" ht="21" customHeight="1" thickBot="1">
      <c r="A23" s="28"/>
      <c r="B23" s="29"/>
      <c r="C23" s="12" t="s">
        <v>6</v>
      </c>
      <c r="D23" s="19">
        <f aca="true" t="shared" si="7" ref="D23:O23">SUM(D9,D12,D15,D18,D21)</f>
        <v>0</v>
      </c>
      <c r="E23" s="19">
        <f t="shared" si="7"/>
        <v>0</v>
      </c>
      <c r="F23" s="19">
        <f t="shared" si="7"/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  <c r="J23" s="19">
        <f t="shared" si="7"/>
        <v>0</v>
      </c>
      <c r="K23" s="19">
        <f t="shared" si="7"/>
        <v>0</v>
      </c>
      <c r="L23" s="19">
        <f t="shared" si="7"/>
        <v>0</v>
      </c>
      <c r="M23" s="19">
        <f t="shared" si="7"/>
        <v>0</v>
      </c>
      <c r="N23" s="19">
        <f t="shared" si="7"/>
        <v>0</v>
      </c>
      <c r="O23" s="19">
        <f t="shared" si="7"/>
        <v>0</v>
      </c>
      <c r="P23" s="19">
        <f t="shared" si="0"/>
        <v>0</v>
      </c>
      <c r="Q23" s="9"/>
    </row>
    <row r="24" spans="1:17" ht="21" customHeight="1" thickTop="1">
      <c r="A24" s="35" t="s">
        <v>11</v>
      </c>
      <c r="B24" s="23" t="s">
        <v>18</v>
      </c>
      <c r="C24" s="10" t="s">
        <v>5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>
        <f t="shared" si="0"/>
        <v>0</v>
      </c>
      <c r="Q24" s="9"/>
    </row>
    <row r="25" spans="1:17" ht="21" customHeight="1">
      <c r="A25" s="31"/>
      <c r="B25" s="24"/>
      <c r="C25" s="11" t="s">
        <v>20</v>
      </c>
      <c r="D25" s="18">
        <f aca="true" t="shared" si="8" ref="D25:O25">IF(D24=0,"",D24*2.322)</f>
      </c>
      <c r="E25" s="18">
        <f t="shared" si="8"/>
      </c>
      <c r="F25" s="18">
        <f t="shared" si="8"/>
      </c>
      <c r="G25" s="18">
        <f t="shared" si="8"/>
      </c>
      <c r="H25" s="18">
        <f t="shared" si="8"/>
      </c>
      <c r="I25" s="18">
        <f t="shared" si="8"/>
      </c>
      <c r="J25" s="18">
        <f t="shared" si="8"/>
      </c>
      <c r="K25" s="18">
        <f t="shared" si="8"/>
      </c>
      <c r="L25" s="18">
        <f t="shared" si="8"/>
      </c>
      <c r="M25" s="18">
        <f t="shared" si="8"/>
      </c>
      <c r="N25" s="18">
        <f t="shared" si="8"/>
      </c>
      <c r="O25" s="18">
        <f t="shared" si="8"/>
      </c>
      <c r="P25" s="18">
        <f t="shared" si="0"/>
        <v>0</v>
      </c>
      <c r="Q25" s="9"/>
    </row>
    <row r="26" spans="1:17" ht="21" customHeight="1" thickBot="1">
      <c r="A26" s="32"/>
      <c r="B26" s="25"/>
      <c r="C26" s="12" t="s">
        <v>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0"/>
        <v>0</v>
      </c>
      <c r="Q26" s="9"/>
    </row>
    <row r="27" spans="1:17" ht="21" customHeight="1" thickTop="1">
      <c r="A27" s="42" t="s">
        <v>12</v>
      </c>
      <c r="B27" s="23" t="s">
        <v>19</v>
      </c>
      <c r="C27" s="13" t="s">
        <v>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>
        <f t="shared" si="0"/>
        <v>0</v>
      </c>
      <c r="Q27" s="9"/>
    </row>
    <row r="28" spans="1:17" ht="21" customHeight="1">
      <c r="A28" s="43"/>
      <c r="B28" s="24"/>
      <c r="C28" s="11" t="s">
        <v>20</v>
      </c>
      <c r="D28" s="18">
        <f aca="true" t="shared" si="9" ref="D28:O28">IF(D27=0,"",D27*2.585)</f>
      </c>
      <c r="E28" s="18">
        <f t="shared" si="9"/>
      </c>
      <c r="F28" s="18">
        <f t="shared" si="9"/>
      </c>
      <c r="G28" s="18">
        <f t="shared" si="9"/>
      </c>
      <c r="H28" s="18">
        <f t="shared" si="9"/>
      </c>
      <c r="I28" s="18">
        <f t="shared" si="9"/>
      </c>
      <c r="J28" s="18">
        <f t="shared" si="9"/>
      </c>
      <c r="K28" s="18">
        <f t="shared" si="9"/>
      </c>
      <c r="L28" s="18">
        <f t="shared" si="9"/>
      </c>
      <c r="M28" s="18">
        <f t="shared" si="9"/>
      </c>
      <c r="N28" s="18">
        <f t="shared" si="9"/>
      </c>
      <c r="O28" s="18">
        <f t="shared" si="9"/>
      </c>
      <c r="P28" s="18">
        <f t="shared" si="0"/>
        <v>0</v>
      </c>
      <c r="Q28" s="9"/>
    </row>
    <row r="29" spans="1:17" ht="21" customHeight="1" thickBot="1">
      <c r="A29" s="43"/>
      <c r="B29" s="24"/>
      <c r="C29" s="14" t="s">
        <v>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0"/>
        <v>0</v>
      </c>
      <c r="Q29" s="9"/>
    </row>
    <row r="30" spans="1:16" ht="21" customHeight="1" thickTop="1">
      <c r="A30" s="44" t="s">
        <v>14</v>
      </c>
      <c r="B30" s="45"/>
      <c r="C30" s="15" t="s">
        <v>20</v>
      </c>
      <c r="D30" s="16">
        <f aca="true" t="shared" si="10" ref="D30:O30">SUM(D22,D25,D28)</f>
        <v>0</v>
      </c>
      <c r="E30" s="16">
        <f t="shared" si="10"/>
        <v>0</v>
      </c>
      <c r="F30" s="16">
        <f t="shared" si="10"/>
        <v>0</v>
      </c>
      <c r="G30" s="16">
        <f t="shared" si="10"/>
        <v>0</v>
      </c>
      <c r="H30" s="16">
        <f t="shared" si="10"/>
        <v>0</v>
      </c>
      <c r="I30" s="16">
        <f t="shared" si="10"/>
        <v>0</v>
      </c>
      <c r="J30" s="16">
        <f t="shared" si="10"/>
        <v>0</v>
      </c>
      <c r="K30" s="16">
        <f t="shared" si="10"/>
        <v>0</v>
      </c>
      <c r="L30" s="16">
        <f t="shared" si="10"/>
        <v>0</v>
      </c>
      <c r="M30" s="16">
        <f t="shared" si="10"/>
        <v>0</v>
      </c>
      <c r="N30" s="16">
        <f t="shared" si="10"/>
        <v>0</v>
      </c>
      <c r="O30" s="16">
        <f t="shared" si="10"/>
        <v>0</v>
      </c>
      <c r="P30" s="16">
        <f t="shared" si="0"/>
        <v>0</v>
      </c>
    </row>
    <row r="31" spans="1:16" ht="21" customHeight="1" thickBot="1">
      <c r="A31" s="46"/>
      <c r="B31" s="47"/>
      <c r="C31" s="12" t="s">
        <v>6</v>
      </c>
      <c r="D31" s="19">
        <f aca="true" t="shared" si="11" ref="D31:O31">SUM(D23,D26,D29)</f>
        <v>0</v>
      </c>
      <c r="E31" s="19">
        <f t="shared" si="11"/>
        <v>0</v>
      </c>
      <c r="F31" s="19">
        <f t="shared" si="11"/>
        <v>0</v>
      </c>
      <c r="G31" s="19">
        <f t="shared" si="11"/>
        <v>0</v>
      </c>
      <c r="H31" s="19">
        <f t="shared" si="11"/>
        <v>0</v>
      </c>
      <c r="I31" s="19">
        <f t="shared" si="11"/>
        <v>0</v>
      </c>
      <c r="J31" s="19">
        <f t="shared" si="11"/>
        <v>0</v>
      </c>
      <c r="K31" s="19">
        <f t="shared" si="11"/>
        <v>0</v>
      </c>
      <c r="L31" s="19">
        <f t="shared" si="11"/>
        <v>0</v>
      </c>
      <c r="M31" s="19">
        <f t="shared" si="11"/>
        <v>0</v>
      </c>
      <c r="N31" s="19">
        <f t="shared" si="11"/>
        <v>0</v>
      </c>
      <c r="O31" s="19">
        <f t="shared" si="11"/>
        <v>0</v>
      </c>
      <c r="P31" s="19">
        <f t="shared" si="0"/>
        <v>0</v>
      </c>
    </row>
    <row r="32" spans="1:3" ht="62.25" customHeight="1" thickTop="1">
      <c r="A32" s="48"/>
      <c r="B32" s="48"/>
      <c r="C32" s="48"/>
    </row>
    <row r="33" spans="1:3" ht="29.25" customHeight="1">
      <c r="A33" s="48"/>
      <c r="B33" s="48"/>
      <c r="C33" s="48"/>
    </row>
    <row r="34" ht="22.5" customHeight="1"/>
    <row r="42" ht="22.5" customHeight="1"/>
    <row r="43" ht="22.5" customHeight="1"/>
    <row r="44" ht="22.5" customHeight="1"/>
    <row r="45" ht="22.5" customHeight="1"/>
    <row r="46" ht="13.5" customHeight="1"/>
  </sheetData>
  <sheetProtection formatCells="0"/>
  <mergeCells count="18">
    <mergeCell ref="A27:A29"/>
    <mergeCell ref="B27:B29"/>
    <mergeCell ref="A30:B31"/>
    <mergeCell ref="A32:C32"/>
    <mergeCell ref="A33:C33"/>
    <mergeCell ref="A16:A18"/>
    <mergeCell ref="B16:B18"/>
    <mergeCell ref="A19:A21"/>
    <mergeCell ref="B19:B21"/>
    <mergeCell ref="A24:A26"/>
    <mergeCell ref="B24:B26"/>
    <mergeCell ref="A22:B23"/>
    <mergeCell ref="A7:A9"/>
    <mergeCell ref="B7:B9"/>
    <mergeCell ref="A10:A12"/>
    <mergeCell ref="B10:B12"/>
    <mergeCell ref="A13:A15"/>
    <mergeCell ref="B13:B15"/>
  </mergeCells>
  <printOptions horizontalCentered="1" verticalCentered="1"/>
  <pageMargins left="0.11811023622047245" right="0.11811023622047245" top="0" bottom="0" header="0" footer="0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2020-02-03T10:55:44Z</cp:lastPrinted>
  <dcterms:created xsi:type="dcterms:W3CDTF">2010-10-29T02:10:29Z</dcterms:created>
  <dcterms:modified xsi:type="dcterms:W3CDTF">2020-03-26T04:43:30Z</dcterms:modified>
  <cp:category/>
  <cp:version/>
  <cp:contentType/>
  <cp:contentStatus/>
</cp:coreProperties>
</file>